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"/>
    </mc:Choice>
  </mc:AlternateContent>
  <xr:revisionPtr revIDLastSave="0" documentId="13_ncr:1_{E054B7D0-51C8-4D69-99FE-90F5A9B3C0A6}" xr6:coauthVersionLast="43" xr6:coauthVersionMax="43" xr10:uidLastSave="{00000000-0000-0000-0000-000000000000}"/>
  <bookViews>
    <workbookView xWindow="30612" yWindow="-108" windowWidth="30936" windowHeight="16896" xr2:uid="{00000000-000D-0000-FFFF-FFFF00000000}"/>
  </bookViews>
  <sheets>
    <sheet name="TOTAL" sheetId="2" r:id="rId1"/>
    <sheet name="DEPT" sheetId="6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5" l="1"/>
  <c r="D50" i="5"/>
  <c r="E50" i="5"/>
  <c r="F50" i="5"/>
  <c r="G50" i="5"/>
  <c r="H50" i="5"/>
  <c r="J50" i="5"/>
  <c r="B50" i="5"/>
  <c r="C25" i="5"/>
  <c r="D25" i="5"/>
  <c r="E25" i="5"/>
  <c r="F25" i="5"/>
  <c r="H25" i="5"/>
  <c r="B25" i="5"/>
  <c r="G7" i="5" l="1"/>
  <c r="I49" i="5"/>
  <c r="K49" i="5" s="1"/>
  <c r="I48" i="5"/>
  <c r="K48" i="5" s="1"/>
  <c r="I47" i="5"/>
  <c r="K47" i="5" s="1"/>
  <c r="K46" i="5"/>
  <c r="I46" i="5"/>
  <c r="I45" i="5"/>
  <c r="K45" i="5" s="1"/>
  <c r="I44" i="5"/>
  <c r="K44" i="5" s="1"/>
  <c r="I43" i="5"/>
  <c r="K43" i="5" s="1"/>
  <c r="K42" i="5"/>
  <c r="I42" i="5"/>
  <c r="I41" i="5"/>
  <c r="K41" i="5" s="1"/>
  <c r="I40" i="5"/>
  <c r="K40" i="5" s="1"/>
  <c r="I39" i="5"/>
  <c r="K39" i="5" s="1"/>
  <c r="K38" i="5"/>
  <c r="I38" i="5"/>
  <c r="I37" i="5"/>
  <c r="K37" i="5" s="1"/>
  <c r="I36" i="5"/>
  <c r="K36" i="5" s="1"/>
  <c r="I35" i="5"/>
  <c r="K35" i="5" s="1"/>
  <c r="K34" i="5"/>
  <c r="I34" i="5"/>
  <c r="I33" i="5"/>
  <c r="I32" i="5"/>
  <c r="I50" i="5" s="1"/>
  <c r="K32" i="5" l="1"/>
  <c r="M32" i="5"/>
  <c r="K50" i="5"/>
  <c r="I7" i="5"/>
  <c r="K33" i="5"/>
  <c r="D14" i="6"/>
  <c r="D11" i="6"/>
  <c r="D9" i="6"/>
  <c r="D15" i="6" l="1"/>
  <c r="F13" i="2"/>
  <c r="G9" i="5" l="1"/>
  <c r="I9" i="5" l="1"/>
  <c r="G10" i="5"/>
  <c r="I10" i="5" s="1"/>
  <c r="G11" i="5" l="1"/>
  <c r="I11" i="5" s="1"/>
  <c r="G12" i="5" l="1"/>
  <c r="I12" i="5" s="1"/>
  <c r="G13" i="5" l="1"/>
  <c r="I13" i="5" l="1"/>
  <c r="G24" i="5"/>
  <c r="I24" i="5" s="1"/>
  <c r="G23" i="5"/>
  <c r="I23" i="5" s="1"/>
  <c r="G22" i="5"/>
  <c r="I22" i="5" s="1"/>
  <c r="G21" i="5"/>
  <c r="I21" i="5" s="1"/>
  <c r="G20" i="5"/>
  <c r="G19" i="5"/>
  <c r="I19" i="5" s="1"/>
  <c r="G18" i="5"/>
  <c r="G17" i="5"/>
  <c r="I17" i="5" s="1"/>
  <c r="G16" i="5"/>
  <c r="I16" i="5" s="1"/>
  <c r="G15" i="5"/>
  <c r="I15" i="5" s="1"/>
  <c r="G14" i="5"/>
  <c r="G25" i="5" s="1"/>
  <c r="I20" i="5" l="1"/>
  <c r="I25" i="5"/>
  <c r="I18" i="5"/>
  <c r="I14" i="5"/>
</calcChain>
</file>

<file path=xl/sharedStrings.xml><?xml version="1.0" encoding="utf-8"?>
<sst xmlns="http://schemas.openxmlformats.org/spreadsheetml/2006/main" count="129" uniqueCount="87">
  <si>
    <t>Program</t>
  </si>
  <si>
    <t>Students</t>
  </si>
  <si>
    <t xml:space="preserve"># of </t>
  </si>
  <si>
    <t>Faculty</t>
  </si>
  <si>
    <t>PUBPPH</t>
  </si>
  <si>
    <t>TOTAL</t>
  </si>
  <si>
    <t># of</t>
  </si>
  <si>
    <t>Department of RHRC</t>
  </si>
  <si>
    <t>COLLEGE OF EDUCATION AND</t>
  </si>
  <si>
    <t>HEALTH PROFESSIONS</t>
  </si>
  <si>
    <t xml:space="preserve">*Note that participation may refer to any of the following: Doctoral dissertation/master's  </t>
  </si>
  <si>
    <t>RHRC</t>
  </si>
  <si>
    <t>Department of CIED</t>
  </si>
  <si>
    <t>CIED</t>
  </si>
  <si>
    <t>INTERDISCIPLINARY CHAIRS/ADVISORS - COEHP FACULTY*</t>
  </si>
  <si>
    <t>Miller</t>
  </si>
  <si>
    <t>thesis advisor; advisory committee chair; advisor.  This report does not include</t>
  </si>
  <si>
    <t>faculty who serve on committees, but do not chair them.</t>
  </si>
  <si>
    <t>Smith</t>
  </si>
  <si>
    <t>INTERDISCIPLINARY CHAIRS/ADVISORS - COEHP FACULTY</t>
  </si>
  <si>
    <t>Henry</t>
  </si>
  <si>
    <t>Master's Degrees Awarded in Interdisciplinary Degree Programs as a Percentage of all</t>
  </si>
  <si>
    <t>CEMBMS</t>
  </si>
  <si>
    <t>CLCSMA</t>
  </si>
  <si>
    <t>MEPHMS</t>
  </si>
  <si>
    <t>SPACMS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</si>
  <si>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</si>
  <si>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</si>
  <si>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</si>
  <si>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</si>
  <si>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</si>
  <si>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</si>
  <si>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</si>
  <si>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</si>
  <si>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</si>
  <si>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</si>
  <si>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</si>
  <si>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</si>
  <si>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MEPH = Microelectronics-Photonics</t>
  </si>
  <si>
    <t>2003-04</t>
  </si>
  <si>
    <t>ARSC,ENGR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</si>
  <si>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</si>
  <si>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</si>
  <si>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</si>
  <si>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</si>
  <si>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</si>
  <si>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</si>
  <si>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</si>
  <si>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</si>
  <si>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CEMBPH</t>
  </si>
  <si>
    <t>CLCSPH</t>
  </si>
  <si>
    <t>ENDYPH</t>
  </si>
  <si>
    <t>MEPHPH</t>
  </si>
  <si>
    <t>PTSCPH</t>
  </si>
  <si>
    <t>SPACPH</t>
  </si>
  <si>
    <t>HHPR</t>
  </si>
  <si>
    <t>2011-12</t>
  </si>
  <si>
    <t>Department of HHPR</t>
  </si>
  <si>
    <t>AFLS, ARCH, ARSC</t>
  </si>
  <si>
    <t>2012-13</t>
  </si>
  <si>
    <t>AFLS   (HORT and PLPA)</t>
  </si>
  <si>
    <t>ARSC (ENGL and WLLC)</t>
  </si>
  <si>
    <t>STANMS</t>
  </si>
  <si>
    <t>2013-14</t>
  </si>
  <si>
    <t>2014-15</t>
  </si>
  <si>
    <t>2015-16</t>
  </si>
  <si>
    <t>Turner</t>
  </si>
  <si>
    <t>2016-17</t>
  </si>
  <si>
    <t>Johnson</t>
  </si>
  <si>
    <t>Dept</t>
  </si>
  <si>
    <t>Name</t>
  </si>
  <si>
    <t>#STUD</t>
  </si>
  <si>
    <t>AECT Subtotal</t>
  </si>
  <si>
    <t>CIED Subtotal</t>
  </si>
  <si>
    <t>RHRC Subtotal</t>
  </si>
  <si>
    <t>(5)</t>
  </si>
  <si>
    <t>UNIV Doc</t>
  </si>
  <si>
    <t>% Doc</t>
  </si>
  <si>
    <t>UNIV Ph.D.</t>
  </si>
  <si>
    <t>% Ph.D.</t>
  </si>
  <si>
    <t>2017-18</t>
  </si>
  <si>
    <t>N/A</t>
  </si>
  <si>
    <t>Master's Degrees Awarded, 2000/01-2017/18</t>
  </si>
  <si>
    <t>Doctoral Degrees Awarded, 2000/01-2017/18</t>
  </si>
  <si>
    <t>Spring 2019</t>
  </si>
  <si>
    <t>AFLS, ARSC, EDUC, ENGR</t>
  </si>
  <si>
    <t>STAN= ARSC, EDUC, ENGR, WCOB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</si>
</sst>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/>
    <xf numFmtId="0" fontId="0" fillId="0" borderId="1" xfId="0" applyFill="1" applyBorder="1"/>
    <xf numFmtId="0" fontId="3" fillId="0" borderId="0" xfId="0" applyFont="1"/>
    <xf numFmtId="0" fontId="0" fillId="0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3" fillId="0" borderId="0" xfId="0" applyFont="1" applyFill="1" applyBorder="1"/>
    <xf numFmtId="0" fontId="0" fillId="2" borderId="29" xfId="0" applyFill="1" applyBorder="1"/>
    <xf numFmtId="0" fontId="0" fillId="2" borderId="28" xfId="0" applyFill="1" applyBorder="1"/>
    <xf numFmtId="0" fontId="0" fillId="2" borderId="15" xfId="0" applyFill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0" fontId="0" fillId="2" borderId="18" xfId="0" applyFill="1" applyBorder="1" applyAlignment="1">
      <alignment horizontal="right"/>
    </xf>
    <xf numFmtId="0" fontId="0" fillId="2" borderId="32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25" xfId="0" applyFill="1" applyBorder="1"/>
    <xf numFmtId="0" fontId="3" fillId="0" borderId="4" xfId="0" applyFont="1" applyFill="1" applyBorder="1"/>
    <xf numFmtId="0" fontId="0" fillId="2" borderId="14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23" xfId="0" applyBorder="1"/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4" xfId="0" applyBorder="1"/>
    <xf numFmtId="0" fontId="0" fillId="0" borderId="19" xfId="0" applyBorder="1"/>
    <xf numFmtId="0" fontId="0" fillId="0" borderId="20" xfId="0" applyBorder="1"/>
    <xf numFmtId="3" fontId="0" fillId="0" borderId="20" xfId="0" applyNumberFormat="1" applyFill="1" applyBorder="1"/>
    <xf numFmtId="10" fontId="0" fillId="0" borderId="45" xfId="0" applyNumberFormat="1" applyBorder="1"/>
    <xf numFmtId="0" fontId="0" fillId="0" borderId="46" xfId="0" applyBorder="1"/>
    <xf numFmtId="0" fontId="0" fillId="0" borderId="1" xfId="0" applyBorder="1"/>
    <xf numFmtId="10" fontId="0" fillId="0" borderId="47" xfId="0" applyNumberFormat="1" applyBorder="1"/>
    <xf numFmtId="0" fontId="0" fillId="0" borderId="35" xfId="0" applyFill="1" applyBorder="1"/>
    <xf numFmtId="10" fontId="0" fillId="0" borderId="45" xfId="0" applyNumberFormat="1" applyFill="1" applyBorder="1"/>
    <xf numFmtId="3" fontId="0" fillId="0" borderId="20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0" fillId="0" borderId="48" xfId="0" applyBorder="1"/>
    <xf numFmtId="0" fontId="0" fillId="0" borderId="12" xfId="0" applyBorder="1"/>
    <xf numFmtId="0" fontId="0" fillId="0" borderId="3" xfId="0" applyBorder="1"/>
    <xf numFmtId="3" fontId="0" fillId="0" borderId="4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10" fontId="0" fillId="0" borderId="49" xfId="0" applyNumberFormat="1" applyBorder="1"/>
    <xf numFmtId="0" fontId="0" fillId="0" borderId="50" xfId="0" applyBorder="1"/>
    <xf numFmtId="0" fontId="0" fillId="0" borderId="22" xfId="0" applyBorder="1"/>
    <xf numFmtId="10" fontId="0" fillId="0" borderId="51" xfId="0" applyNumberFormat="1" applyBorder="1"/>
    <xf numFmtId="0" fontId="0" fillId="0" borderId="37" xfId="0" applyBorder="1" applyAlignment="1">
      <alignment horizontal="center"/>
    </xf>
    <xf numFmtId="0" fontId="0" fillId="0" borderId="35" xfId="0" applyBorder="1"/>
    <xf numFmtId="0" fontId="0" fillId="0" borderId="34" xfId="0" applyBorder="1"/>
    <xf numFmtId="0" fontId="0" fillId="0" borderId="34" xfId="0" applyFill="1" applyBorder="1"/>
    <xf numFmtId="3" fontId="0" fillId="0" borderId="35" xfId="0" applyNumberFormat="1" applyFill="1" applyBorder="1"/>
    <xf numFmtId="0" fontId="0" fillId="0" borderId="8" xfId="0" applyBorder="1" applyAlignment="1">
      <alignment horizontal="right"/>
    </xf>
    <xf numFmtId="0" fontId="0" fillId="0" borderId="42" xfId="0" applyFill="1" applyBorder="1" applyAlignment="1">
      <alignment horizontal="right"/>
    </xf>
    <xf numFmtId="10" fontId="0" fillId="0" borderId="43" xfId="0" applyNumberFormat="1" applyBorder="1" applyAlignment="1">
      <alignment horizontal="righ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/>
    <xf numFmtId="0" fontId="3" fillId="0" borderId="44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10" fontId="0" fillId="0" borderId="45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Fill="1" applyBorder="1" applyAlignment="1">
      <alignment horizontal="right"/>
    </xf>
    <xf numFmtId="0" fontId="3" fillId="0" borderId="44" xfId="0" applyFont="1" applyBorder="1"/>
    <xf numFmtId="0" fontId="3" fillId="0" borderId="2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3" borderId="20" xfId="0" applyFill="1" applyBorder="1" applyAlignment="1">
      <alignment horizontal="right"/>
    </xf>
    <xf numFmtId="0" fontId="0" fillId="3" borderId="2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" fontId="0" fillId="0" borderId="22" xfId="0" applyNumberFormat="1" applyBorder="1"/>
    <xf numFmtId="0" fontId="0" fillId="0" borderId="26" xfId="0" applyBorder="1" applyAlignment="1">
      <alignment horizontal="right"/>
    </xf>
    <xf numFmtId="3" fontId="3" fillId="0" borderId="44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3" borderId="20" xfId="0" applyNumberForma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12" xfId="0" applyFont="1" applyFill="1" applyBorder="1"/>
    <xf numFmtId="0" fontId="3" fillId="0" borderId="20" xfId="0" applyFont="1" applyBorder="1" applyAlignment="1">
      <alignment horizontal="right"/>
    </xf>
    <xf numFmtId="0" fontId="3" fillId="0" borderId="19" xfId="0" applyFont="1" applyFill="1" applyBorder="1"/>
    <xf numFmtId="0" fontId="3" fillId="0" borderId="20" xfId="0" applyFont="1" applyFill="1" applyBorder="1"/>
    <xf numFmtId="3" fontId="4" fillId="0" borderId="35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0" fontId="3" fillId="0" borderId="55" xfId="0" applyFont="1" applyFill="1" applyBorder="1"/>
    <xf numFmtId="0" fontId="3" fillId="0" borderId="38" xfId="0" applyFont="1" applyFill="1" applyBorder="1"/>
    <xf numFmtId="0" fontId="3" fillId="0" borderId="57" xfId="0" applyFont="1" applyFill="1" applyBorder="1"/>
    <xf numFmtId="0" fontId="3" fillId="0" borderId="27" xfId="0" applyFont="1" applyFill="1" applyBorder="1"/>
    <xf numFmtId="0" fontId="3" fillId="0" borderId="1" xfId="0" applyFont="1" applyFill="1" applyBorder="1"/>
    <xf numFmtId="0" fontId="3" fillId="0" borderId="58" xfId="0" applyFont="1" applyFill="1" applyBorder="1"/>
    <xf numFmtId="0" fontId="3" fillId="4" borderId="13" xfId="0" applyFont="1" applyFill="1" applyBorder="1"/>
    <xf numFmtId="0" fontId="3" fillId="4" borderId="15" xfId="0" applyFont="1" applyFill="1" applyBorder="1"/>
    <xf numFmtId="0" fontId="0" fillId="4" borderId="15" xfId="0" applyFill="1" applyBorder="1"/>
    <xf numFmtId="0" fontId="0" fillId="4" borderId="41" xfId="0" applyFill="1" applyBorder="1"/>
    <xf numFmtId="0" fontId="0" fillId="4" borderId="16" xfId="0" applyFill="1" applyBorder="1"/>
    <xf numFmtId="0" fontId="0" fillId="4" borderId="18" xfId="0" applyFill="1" applyBorder="1"/>
    <xf numFmtId="0" fontId="0" fillId="4" borderId="51" xfId="0" applyFill="1" applyBorder="1"/>
    <xf numFmtId="0" fontId="3" fillId="0" borderId="43" xfId="0" applyFont="1" applyFill="1" applyBorder="1"/>
    <xf numFmtId="0" fontId="3" fillId="0" borderId="47" xfId="0" applyFont="1" applyFill="1" applyBorder="1"/>
    <xf numFmtId="0" fontId="0" fillId="5" borderId="25" xfId="0" applyFill="1" applyBorder="1"/>
    <xf numFmtId="0" fontId="0" fillId="5" borderId="52" xfId="0" applyFill="1" applyBorder="1"/>
    <xf numFmtId="0" fontId="3" fillId="0" borderId="61" xfId="0" applyFont="1" applyFill="1" applyBorder="1"/>
    <xf numFmtId="0" fontId="3" fillId="5" borderId="23" xfId="0" applyFont="1" applyFill="1" applyBorder="1"/>
    <xf numFmtId="0" fontId="3" fillId="0" borderId="49" xfId="0" applyFont="1" applyFill="1" applyBorder="1"/>
    <xf numFmtId="0" fontId="0" fillId="4" borderId="23" xfId="0" applyFill="1" applyBorder="1"/>
    <xf numFmtId="0" fontId="0" fillId="4" borderId="25" xfId="0" applyFill="1" applyBorder="1"/>
    <xf numFmtId="0" fontId="0" fillId="4" borderId="52" xfId="0" applyFill="1" applyBorder="1"/>
    <xf numFmtId="0" fontId="3" fillId="5" borderId="55" xfId="0" applyFont="1" applyFill="1" applyBorder="1"/>
    <xf numFmtId="0" fontId="3" fillId="5" borderId="8" xfId="0" applyFont="1" applyFill="1" applyBorder="1"/>
    <xf numFmtId="0" fontId="3" fillId="5" borderId="43" xfId="0" applyFont="1" applyFill="1" applyBorder="1"/>
    <xf numFmtId="0" fontId="0" fillId="0" borderId="59" xfId="0" applyFill="1" applyBorder="1"/>
    <xf numFmtId="0" fontId="0" fillId="0" borderId="60" xfId="0" applyFill="1" applyBorder="1"/>
    <xf numFmtId="0" fontId="0" fillId="0" borderId="19" xfId="0" applyFill="1" applyBorder="1"/>
    <xf numFmtId="0" fontId="3" fillId="0" borderId="53" xfId="0" applyFont="1" applyFill="1" applyBorder="1"/>
    <xf numFmtId="0" fontId="0" fillId="0" borderId="0" xfId="0" applyFill="1" applyBorder="1"/>
    <xf numFmtId="0" fontId="0" fillId="0" borderId="56" xfId="0" applyFill="1" applyBorder="1"/>
    <xf numFmtId="0" fontId="0" fillId="0" borderId="54" xfId="0" applyFill="1" applyBorder="1"/>
    <xf numFmtId="0" fontId="0" fillId="0" borderId="39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3" fillId="6" borderId="59" xfId="0" applyFont="1" applyFill="1" applyBorder="1"/>
    <xf numFmtId="0" fontId="0" fillId="6" borderId="60" xfId="0" applyFill="1" applyBorder="1"/>
    <xf numFmtId="0" fontId="0" fillId="6" borderId="19" xfId="0" applyFill="1" applyBorder="1"/>
    <xf numFmtId="0" fontId="0" fillId="6" borderId="54" xfId="0" applyFill="1" applyBorder="1"/>
    <xf numFmtId="0" fontId="0" fillId="6" borderId="39" xfId="0" applyFill="1" applyBorder="1"/>
    <xf numFmtId="0" fontId="0" fillId="6" borderId="12" xfId="0" applyFill="1" applyBorder="1"/>
    <xf numFmtId="0" fontId="3" fillId="6" borderId="20" xfId="0" applyFont="1" applyFill="1" applyBorder="1" applyAlignment="1">
      <alignment horizontal="right"/>
    </xf>
    <xf numFmtId="0" fontId="3" fillId="6" borderId="20" xfId="0" applyFont="1" applyFill="1" applyBorder="1"/>
    <xf numFmtId="0" fontId="3" fillId="6" borderId="19" xfId="0" applyFont="1" applyFill="1" applyBorder="1"/>
    <xf numFmtId="0" fontId="3" fillId="6" borderId="57" xfId="0" applyFont="1" applyFill="1" applyBorder="1" applyAlignment="1">
      <alignment horizontal="right"/>
    </xf>
    <xf numFmtId="0" fontId="3" fillId="6" borderId="57" xfId="0" applyFont="1" applyFill="1" applyBorder="1"/>
    <xf numFmtId="0" fontId="3" fillId="6" borderId="56" xfId="0" applyFont="1" applyFill="1" applyBorder="1"/>
    <xf numFmtId="0" fontId="3" fillId="6" borderId="4" xfId="0" applyFont="1" applyFill="1" applyBorder="1" applyAlignment="1">
      <alignment horizontal="right"/>
    </xf>
    <xf numFmtId="0" fontId="3" fillId="6" borderId="4" xfId="0" applyFont="1" applyFill="1" applyBorder="1"/>
    <xf numFmtId="0" fontId="3" fillId="6" borderId="11" xfId="0" applyFont="1" applyFill="1" applyBorder="1"/>
    <xf numFmtId="0" fontId="0" fillId="0" borderId="2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62" xfId="0" applyFont="1" applyBorder="1"/>
    <xf numFmtId="0" fontId="0" fillId="0" borderId="7" xfId="0" applyBorder="1" applyAlignment="1">
      <alignment horizontal="right"/>
    </xf>
    <xf numFmtId="0" fontId="0" fillId="0" borderId="55" xfId="0" applyFill="1" applyBorder="1" applyAlignment="1">
      <alignment horizontal="right"/>
    </xf>
    <xf numFmtId="10" fontId="0" fillId="0" borderId="41" xfId="0" applyNumberFormat="1" applyBorder="1"/>
    <xf numFmtId="0" fontId="3" fillId="0" borderId="59" xfId="0" applyFont="1" applyBorder="1"/>
    <xf numFmtId="0" fontId="0" fillId="0" borderId="26" xfId="0" applyFill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47" xfId="0" applyBorder="1"/>
    <xf numFmtId="10" fontId="0" fillId="0" borderId="35" xfId="0" applyNumberFormat="1" applyBorder="1" applyAlignment="1">
      <alignment horizontal="right"/>
    </xf>
    <xf numFmtId="10" fontId="0" fillId="0" borderId="63" xfId="0" applyNumberFormat="1" applyBorder="1" applyAlignment="1">
      <alignment horizontal="right"/>
    </xf>
    <xf numFmtId="0" fontId="0" fillId="0" borderId="26" xfId="0" applyFill="1" applyBorder="1"/>
    <xf numFmtId="10" fontId="0" fillId="0" borderId="35" xfId="0" applyNumberFormat="1" applyBorder="1"/>
    <xf numFmtId="10" fontId="0" fillId="0" borderId="63" xfId="0" applyNumberFormat="1" applyBorder="1"/>
    <xf numFmtId="0" fontId="0" fillId="0" borderId="27" xfId="0" applyFill="1" applyBorder="1"/>
    <xf numFmtId="10" fontId="0" fillId="0" borderId="34" xfId="0" applyNumberFormat="1" applyBorder="1"/>
    <xf numFmtId="3" fontId="0" fillId="0" borderId="26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10" fontId="0" fillId="0" borderId="34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3" fontId="0" fillId="0" borderId="38" xfId="0" applyNumberFormat="1" applyBorder="1" applyAlignment="1">
      <alignment horizontal="right"/>
    </xf>
    <xf numFmtId="10" fontId="0" fillId="0" borderId="36" xfId="0" applyNumberFormat="1" applyBorder="1" applyAlignment="1">
      <alignment horizontal="right"/>
    </xf>
    <xf numFmtId="10" fontId="0" fillId="0" borderId="37" xfId="0" applyNumberFormat="1" applyBorder="1"/>
    <xf numFmtId="10" fontId="0" fillId="0" borderId="9" xfId="0" applyNumberFormat="1" applyBorder="1"/>
    <xf numFmtId="0" fontId="0" fillId="0" borderId="49" xfId="0" applyBorder="1"/>
    <xf numFmtId="3" fontId="0" fillId="0" borderId="8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D28" sqref="D28"/>
    </sheetView>
  </sheetViews>
  <sheetFormatPr defaultRowHeight="13.2"/>
  <sheetData>
    <row r="1" spans="1:7">
      <c r="A1" s="4" t="s">
        <v>14</v>
      </c>
    </row>
    <row r="2" spans="1:7">
      <c r="A2" s="6" t="s">
        <v>84</v>
      </c>
    </row>
    <row r="3" spans="1:7" ht="13.8" thickBot="1"/>
    <row r="4" spans="1:7" ht="13.8" thickTop="1">
      <c r="A4" s="12" t="s">
        <v>8</v>
      </c>
      <c r="B4" s="11"/>
      <c r="C4" s="11"/>
      <c r="D4" s="11"/>
      <c r="E4" s="13" t="s">
        <v>0</v>
      </c>
      <c r="F4" s="13" t="s">
        <v>6</v>
      </c>
      <c r="G4" s="21" t="s">
        <v>2</v>
      </c>
    </row>
    <row r="5" spans="1:7" ht="13.8" thickBot="1">
      <c r="A5" s="14" t="s">
        <v>9</v>
      </c>
      <c r="B5" s="15"/>
      <c r="C5" s="15"/>
      <c r="D5" s="15"/>
      <c r="E5" s="16"/>
      <c r="F5" s="16" t="s">
        <v>1</v>
      </c>
      <c r="G5" s="22" t="s">
        <v>3</v>
      </c>
    </row>
    <row r="6" spans="1:7" ht="13.8" thickTop="1">
      <c r="A6" s="133" t="s">
        <v>12</v>
      </c>
      <c r="B6" s="134"/>
      <c r="C6" s="134"/>
      <c r="D6" s="135"/>
      <c r="E6" s="62" t="s">
        <v>4</v>
      </c>
      <c r="F6" s="61">
        <v>5</v>
      </c>
      <c r="G6" s="63">
        <v>2</v>
      </c>
    </row>
    <row r="7" spans="1:7">
      <c r="A7" s="121"/>
      <c r="B7" s="122"/>
      <c r="C7" s="122"/>
      <c r="D7" s="123"/>
      <c r="E7" s="142" t="s">
        <v>5</v>
      </c>
      <c r="F7" s="143"/>
      <c r="G7" s="144"/>
    </row>
    <row r="8" spans="1:7">
      <c r="A8" s="136" t="s">
        <v>57</v>
      </c>
      <c r="B8" s="137"/>
      <c r="C8" s="137"/>
      <c r="D8" s="138"/>
      <c r="E8" s="93" t="s">
        <v>4</v>
      </c>
      <c r="F8" s="90">
        <v>1</v>
      </c>
      <c r="G8" s="89">
        <v>1</v>
      </c>
    </row>
    <row r="9" spans="1:7">
      <c r="A9" s="124"/>
      <c r="B9" s="125"/>
      <c r="C9" s="125"/>
      <c r="D9" s="126"/>
      <c r="E9" s="145" t="s">
        <v>5</v>
      </c>
      <c r="F9" s="146"/>
      <c r="G9" s="147"/>
    </row>
    <row r="10" spans="1:7">
      <c r="A10" s="139" t="s">
        <v>7</v>
      </c>
      <c r="B10" s="140"/>
      <c r="C10" s="140"/>
      <c r="D10" s="141"/>
      <c r="E10" s="85" t="s">
        <v>4</v>
      </c>
      <c r="F10" s="86">
        <v>8</v>
      </c>
      <c r="G10" s="87">
        <v>1</v>
      </c>
    </row>
    <row r="11" spans="1:7">
      <c r="A11" s="127"/>
      <c r="B11" s="128"/>
      <c r="C11" s="128"/>
      <c r="D11" s="129"/>
      <c r="E11" s="85" t="s">
        <v>62</v>
      </c>
      <c r="F11" s="86">
        <v>2</v>
      </c>
      <c r="G11" s="87">
        <v>1</v>
      </c>
    </row>
    <row r="12" spans="1:7" ht="13.8" thickBot="1">
      <c r="A12" s="130"/>
      <c r="B12" s="131"/>
      <c r="C12" s="131"/>
      <c r="D12" s="132"/>
      <c r="E12" s="148" t="s">
        <v>5</v>
      </c>
      <c r="F12" s="149"/>
      <c r="G12" s="150"/>
    </row>
    <row r="13" spans="1:7" ht="14.4" thickTop="1" thickBot="1">
      <c r="A13" s="17" t="s">
        <v>5</v>
      </c>
      <c r="B13" s="8"/>
      <c r="C13" s="8"/>
      <c r="D13" s="9"/>
      <c r="E13" s="18"/>
      <c r="F13" s="19">
        <f>SUM(F6:F11)</f>
        <v>16</v>
      </c>
      <c r="G13" s="94" t="s">
        <v>75</v>
      </c>
    </row>
    <row r="14" spans="1:7" ht="13.8" thickTop="1">
      <c r="A14" s="3"/>
      <c r="B14" s="2"/>
      <c r="C14" s="2"/>
      <c r="D14" s="2"/>
      <c r="E14" s="3"/>
      <c r="F14" s="3"/>
      <c r="G14" s="3"/>
    </row>
    <row r="15" spans="1:7">
      <c r="A15" t="s">
        <v>10</v>
      </c>
    </row>
    <row r="16" spans="1:7">
      <c r="A16" s="6" t="s">
        <v>16</v>
      </c>
    </row>
    <row r="17" spans="1:1">
      <c r="A17" s="10" t="s">
        <v>17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6"/>
  <sheetViews>
    <sheetView workbookViewId="0">
      <selection activeCell="A3" sqref="A3"/>
    </sheetView>
  </sheetViews>
  <sheetFormatPr defaultRowHeight="13.2"/>
  <sheetData>
    <row r="2" spans="1:4">
      <c r="A2" s="4" t="s">
        <v>19</v>
      </c>
    </row>
    <row r="3" spans="1:4">
      <c r="A3" s="6" t="s">
        <v>84</v>
      </c>
    </row>
    <row r="4" spans="1:4" ht="13.8" thickBot="1">
      <c r="A4" s="6"/>
    </row>
    <row r="5" spans="1:4" ht="13.8" thickTop="1">
      <c r="A5" s="101" t="s">
        <v>69</v>
      </c>
      <c r="B5" s="102" t="s">
        <v>70</v>
      </c>
      <c r="C5" s="103" t="s">
        <v>0</v>
      </c>
      <c r="D5" s="104" t="s">
        <v>71</v>
      </c>
    </row>
    <row r="6" spans="1:4" ht="13.8" thickBot="1">
      <c r="A6" s="105"/>
      <c r="B6" s="106"/>
      <c r="C6" s="106"/>
      <c r="D6" s="107"/>
    </row>
    <row r="7" spans="1:4" ht="13.8" thickTop="1">
      <c r="A7" s="95" t="s">
        <v>13</v>
      </c>
      <c r="B7" s="61" t="s">
        <v>68</v>
      </c>
      <c r="C7" s="61" t="s">
        <v>4</v>
      </c>
      <c r="D7" s="108">
        <v>1</v>
      </c>
    </row>
    <row r="8" spans="1:4" ht="13.8" thickBot="1">
      <c r="A8" s="98"/>
      <c r="B8" s="99" t="s">
        <v>18</v>
      </c>
      <c r="C8" s="99" t="s">
        <v>4</v>
      </c>
      <c r="D8" s="109">
        <v>4</v>
      </c>
    </row>
    <row r="9" spans="1:4" ht="14.4" thickTop="1" thickBot="1">
      <c r="A9" s="113" t="s">
        <v>73</v>
      </c>
      <c r="B9" s="110"/>
      <c r="C9" s="110"/>
      <c r="D9" s="111">
        <f>SUM(D7:D8)</f>
        <v>5</v>
      </c>
    </row>
    <row r="10" spans="1:4" ht="14.4" thickTop="1" thickBot="1">
      <c r="A10" s="100" t="s">
        <v>55</v>
      </c>
      <c r="B10" s="97" t="s">
        <v>20</v>
      </c>
      <c r="C10" s="97" t="s">
        <v>4</v>
      </c>
      <c r="D10" s="112">
        <v>1</v>
      </c>
    </row>
    <row r="11" spans="1:4" ht="14.4" thickTop="1" thickBot="1">
      <c r="A11" s="113" t="s">
        <v>72</v>
      </c>
      <c r="B11" s="110"/>
      <c r="C11" s="110"/>
      <c r="D11" s="111">
        <f>SUM(D10)</f>
        <v>1</v>
      </c>
    </row>
    <row r="12" spans="1:4" ht="13.8" thickTop="1">
      <c r="A12" s="95" t="s">
        <v>11</v>
      </c>
      <c r="B12" s="61" t="s">
        <v>15</v>
      </c>
      <c r="C12" s="61" t="s">
        <v>4</v>
      </c>
      <c r="D12" s="108">
        <v>8</v>
      </c>
    </row>
    <row r="13" spans="1:4" ht="13.8" thickBot="1">
      <c r="A13" s="96"/>
      <c r="B13" s="20" t="s">
        <v>66</v>
      </c>
      <c r="C13" s="20" t="s">
        <v>62</v>
      </c>
      <c r="D13" s="114">
        <v>2</v>
      </c>
    </row>
    <row r="14" spans="1:4" ht="14.4" thickTop="1" thickBot="1">
      <c r="A14" s="118" t="s">
        <v>74</v>
      </c>
      <c r="B14" s="119"/>
      <c r="C14" s="119"/>
      <c r="D14" s="120">
        <f>SUM(D12:D13)</f>
        <v>10</v>
      </c>
    </row>
    <row r="15" spans="1:4" ht="14.4" thickTop="1" thickBot="1">
      <c r="A15" s="115" t="s">
        <v>5</v>
      </c>
      <c r="B15" s="116"/>
      <c r="C15" s="116"/>
      <c r="D15" s="117">
        <f>SUM(D9+D11+D14)</f>
        <v>16</v>
      </c>
    </row>
    <row r="16" spans="1:4" ht="13.8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51"/>
  <sheetViews>
    <sheetView topLeftCell="A4" workbookViewId="0">
      <selection activeCell="K28" sqref="K28"/>
    </sheetView>
  </sheetViews>
  <sheetFormatPr defaultRowHeight="13.2"/>
  <cols>
    <col min="8" max="8" width="9.21875" bestFit="1" customWidth="1"/>
  </cols>
  <sheetData>
    <row r="3" spans="1:12">
      <c r="A3" t="s">
        <v>21</v>
      </c>
    </row>
    <row r="4" spans="1:12">
      <c r="A4" s="6" t="s">
        <v>82</v>
      </c>
    </row>
    <row r="5" spans="1:12" ht="13.8" thickBot="1"/>
    <row r="6" spans="1:12" ht="14.4" thickTop="1" thickBot="1">
      <c r="A6" s="24"/>
      <c r="B6" s="25" t="s">
        <v>22</v>
      </c>
      <c r="C6" s="25" t="s">
        <v>23</v>
      </c>
      <c r="D6" s="25" t="s">
        <v>24</v>
      </c>
      <c r="E6" s="25" t="s">
        <v>25</v>
      </c>
      <c r="F6" s="72" t="s">
        <v>62</v>
      </c>
      <c r="G6" s="26" t="s">
        <v>5</v>
      </c>
      <c r="H6" s="27" t="s">
        <v>26</v>
      </c>
      <c r="I6" s="28" t="s">
        <v>27</v>
      </c>
      <c r="K6" s="29"/>
    </row>
    <row r="7" spans="1:12" ht="13.8" thickTop="1">
      <c r="A7" s="154" t="s">
        <v>80</v>
      </c>
      <c r="B7" s="155">
        <v>11</v>
      </c>
      <c r="C7" s="58">
        <v>1</v>
      </c>
      <c r="D7" s="58">
        <v>5</v>
      </c>
      <c r="E7" s="58">
        <v>1</v>
      </c>
      <c r="F7" s="92">
        <v>8</v>
      </c>
      <c r="G7" s="23">
        <f>SUM(B7:F7)</f>
        <v>26</v>
      </c>
      <c r="H7" s="179">
        <v>1114</v>
      </c>
      <c r="I7" s="60">
        <f>PRODUCT(G7*1/H7)</f>
        <v>2.333931777378815E-2</v>
      </c>
      <c r="K7" s="29"/>
    </row>
    <row r="8" spans="1:12">
      <c r="A8" s="158" t="s">
        <v>67</v>
      </c>
      <c r="B8" s="80">
        <v>9</v>
      </c>
      <c r="C8" s="66">
        <v>1</v>
      </c>
      <c r="D8" s="66">
        <v>10</v>
      </c>
      <c r="E8" s="66">
        <v>2</v>
      </c>
      <c r="F8" s="88">
        <v>7</v>
      </c>
      <c r="G8" s="70">
        <v>29</v>
      </c>
      <c r="H8" s="41">
        <v>1192</v>
      </c>
      <c r="I8" s="68">
        <v>2.4328859060402684E-2</v>
      </c>
      <c r="K8" s="29"/>
    </row>
    <row r="9" spans="1:12">
      <c r="A9" s="30" t="s">
        <v>65</v>
      </c>
      <c r="B9" s="31">
        <v>11</v>
      </c>
      <c r="C9" s="32">
        <v>2</v>
      </c>
      <c r="D9" s="32">
        <v>8</v>
      </c>
      <c r="E9" s="7">
        <v>1</v>
      </c>
      <c r="F9" s="7">
        <v>8</v>
      </c>
      <c r="G9" s="57">
        <f>SUM(B9:F9)</f>
        <v>30</v>
      </c>
      <c r="H9" s="91">
        <v>1182</v>
      </c>
      <c r="I9" s="68">
        <f>SUM(G9*1/H9)</f>
        <v>2.5380710659898477E-2</v>
      </c>
      <c r="K9" s="29"/>
    </row>
    <row r="10" spans="1:12">
      <c r="A10" s="71" t="s">
        <v>64</v>
      </c>
      <c r="B10" s="65">
        <v>5</v>
      </c>
      <c r="C10" s="66">
        <v>2</v>
      </c>
      <c r="D10" s="66">
        <v>18</v>
      </c>
      <c r="E10" s="66">
        <v>1</v>
      </c>
      <c r="F10" s="88">
        <v>2</v>
      </c>
      <c r="G10" s="40">
        <f>SUM(B10:F10)</f>
        <v>28</v>
      </c>
      <c r="H10" s="41">
        <v>1208</v>
      </c>
      <c r="I10" s="68">
        <f>PRODUCT(G10*1/H10)</f>
        <v>2.3178807947019868E-2</v>
      </c>
      <c r="K10" s="29"/>
    </row>
    <row r="11" spans="1:12">
      <c r="A11" s="81" t="s">
        <v>63</v>
      </c>
      <c r="B11" s="82">
        <v>4</v>
      </c>
      <c r="C11" s="83">
        <v>0</v>
      </c>
      <c r="D11" s="83">
        <v>8</v>
      </c>
      <c r="E11" s="83">
        <v>1</v>
      </c>
      <c r="F11" s="84"/>
      <c r="G11" s="40">
        <f>SUM(B11:F11)</f>
        <v>13</v>
      </c>
      <c r="H11" s="41">
        <v>1088</v>
      </c>
      <c r="I11" s="68">
        <f>PRODUCT(G11*1/H11)</f>
        <v>1.1948529411764705E-2</v>
      </c>
      <c r="K11" s="29"/>
    </row>
    <row r="12" spans="1:12">
      <c r="A12" s="71" t="s">
        <v>59</v>
      </c>
      <c r="B12" s="65">
        <v>5</v>
      </c>
      <c r="C12" s="66">
        <v>2</v>
      </c>
      <c r="D12" s="66">
        <v>12</v>
      </c>
      <c r="E12" s="66">
        <v>1</v>
      </c>
      <c r="F12" s="74"/>
      <c r="G12" s="67">
        <f>SUM(B12:E12)</f>
        <v>20</v>
      </c>
      <c r="H12" s="41">
        <v>1121</v>
      </c>
      <c r="I12" s="68">
        <f>PRODUCT(G12*1/H12)</f>
        <v>1.784121320249777E-2</v>
      </c>
      <c r="K12" s="29"/>
    </row>
    <row r="13" spans="1:12">
      <c r="A13" s="64" t="s">
        <v>56</v>
      </c>
      <c r="B13" s="65">
        <v>5</v>
      </c>
      <c r="C13" s="66">
        <v>3</v>
      </c>
      <c r="D13" s="66">
        <v>9</v>
      </c>
      <c r="E13" s="66">
        <v>1</v>
      </c>
      <c r="F13" s="74"/>
      <c r="G13" s="67">
        <f>SUM(B13:E13)</f>
        <v>18</v>
      </c>
      <c r="H13" s="41">
        <v>1140</v>
      </c>
      <c r="I13" s="68">
        <f>PRODUCT(G13*1/H13)</f>
        <v>1.5789473684210527E-2</v>
      </c>
      <c r="K13" s="29"/>
    </row>
    <row r="14" spans="1:12">
      <c r="A14" s="30" t="s">
        <v>28</v>
      </c>
      <c r="B14" s="31">
        <v>7</v>
      </c>
      <c r="C14" s="32">
        <v>1</v>
      </c>
      <c r="D14" s="32">
        <v>4</v>
      </c>
      <c r="E14" s="32">
        <v>0</v>
      </c>
      <c r="F14" s="75"/>
      <c r="G14" s="7">
        <f t="shared" ref="G14:G24" si="0">SUM(B14:E14)</f>
        <v>12</v>
      </c>
      <c r="H14" s="57">
        <v>1097</v>
      </c>
      <c r="I14" s="34">
        <f>PRODUCT(G14*1/H14)</f>
        <v>1.0938924339106655E-2</v>
      </c>
      <c r="K14" s="6" t="s">
        <v>29</v>
      </c>
    </row>
    <row r="15" spans="1:12">
      <c r="A15" s="30" t="s">
        <v>30</v>
      </c>
      <c r="B15" s="31">
        <v>1</v>
      </c>
      <c r="C15" s="32">
        <v>1</v>
      </c>
      <c r="D15" s="32">
        <v>4</v>
      </c>
      <c r="E15" s="32">
        <v>0</v>
      </c>
      <c r="F15" s="75"/>
      <c r="G15" s="7">
        <f t="shared" si="0"/>
        <v>6</v>
      </c>
      <c r="H15" s="33">
        <v>1035</v>
      </c>
      <c r="I15" s="34">
        <f t="shared" ref="I15:I25" si="1">PRODUCT(G15*1/H15)</f>
        <v>5.7971014492753624E-3</v>
      </c>
      <c r="K15" s="6"/>
      <c r="L15" s="6" t="s">
        <v>85</v>
      </c>
    </row>
    <row r="16" spans="1:12">
      <c r="A16" s="35" t="s">
        <v>31</v>
      </c>
      <c r="B16" s="1">
        <v>1</v>
      </c>
      <c r="C16" s="36">
        <v>0</v>
      </c>
      <c r="D16" s="36">
        <v>11</v>
      </c>
      <c r="E16" s="36">
        <v>0</v>
      </c>
      <c r="F16" s="76"/>
      <c r="G16" s="5">
        <f t="shared" si="0"/>
        <v>12</v>
      </c>
      <c r="H16" s="5">
        <v>946</v>
      </c>
      <c r="I16" s="37">
        <f t="shared" si="1"/>
        <v>1.2684989429175475E-2</v>
      </c>
      <c r="K16" s="6" t="s">
        <v>32</v>
      </c>
    </row>
    <row r="17" spans="1:13">
      <c r="A17" s="30" t="s">
        <v>33</v>
      </c>
      <c r="B17" s="31">
        <v>4</v>
      </c>
      <c r="C17" s="32">
        <v>2</v>
      </c>
      <c r="D17" s="32">
        <v>15</v>
      </c>
      <c r="E17" s="32">
        <v>1</v>
      </c>
      <c r="F17" s="75"/>
      <c r="G17" s="7">
        <f t="shared" si="0"/>
        <v>22</v>
      </c>
      <c r="H17" s="38">
        <v>963</v>
      </c>
      <c r="I17" s="39">
        <f t="shared" si="1"/>
        <v>2.284527518172378E-2</v>
      </c>
      <c r="K17" s="6"/>
      <c r="L17" s="6" t="s">
        <v>61</v>
      </c>
    </row>
    <row r="18" spans="1:13">
      <c r="A18" s="30" t="s">
        <v>34</v>
      </c>
      <c r="B18" s="31">
        <v>5</v>
      </c>
      <c r="C18" s="32">
        <v>1</v>
      </c>
      <c r="D18" s="32">
        <v>13</v>
      </c>
      <c r="E18" s="32">
        <v>0</v>
      </c>
      <c r="F18" s="75"/>
      <c r="G18" s="40">
        <f t="shared" si="0"/>
        <v>19</v>
      </c>
      <c r="H18" s="41">
        <v>938</v>
      </c>
      <c r="I18" s="37">
        <f t="shared" si="1"/>
        <v>2.0255863539445629E-2</v>
      </c>
      <c r="K18" s="6" t="s">
        <v>35</v>
      </c>
    </row>
    <row r="19" spans="1:13">
      <c r="A19" s="35" t="s">
        <v>36</v>
      </c>
      <c r="B19" s="1">
        <v>7</v>
      </c>
      <c r="C19" s="36">
        <v>0</v>
      </c>
      <c r="D19" s="36">
        <v>7</v>
      </c>
      <c r="E19" s="36">
        <v>1</v>
      </c>
      <c r="F19" s="76"/>
      <c r="G19" s="42">
        <f t="shared" si="0"/>
        <v>15</v>
      </c>
      <c r="H19" s="43">
        <v>987</v>
      </c>
      <c r="I19" s="37">
        <f t="shared" si="1"/>
        <v>1.5197568389057751E-2</v>
      </c>
      <c r="K19" s="6"/>
      <c r="L19" s="6" t="s">
        <v>58</v>
      </c>
    </row>
    <row r="20" spans="1:13">
      <c r="A20" s="35" t="s">
        <v>37</v>
      </c>
      <c r="B20" s="1">
        <v>10</v>
      </c>
      <c r="C20" s="36">
        <v>3</v>
      </c>
      <c r="D20" s="36">
        <v>7</v>
      </c>
      <c r="E20" s="77"/>
      <c r="F20" s="77"/>
      <c r="G20" s="42">
        <f t="shared" si="0"/>
        <v>20</v>
      </c>
      <c r="H20" s="43">
        <v>909</v>
      </c>
      <c r="I20" s="37">
        <f t="shared" si="1"/>
        <v>2.2002200220022004E-2</v>
      </c>
      <c r="K20" s="6" t="s">
        <v>38</v>
      </c>
    </row>
    <row r="21" spans="1:13">
      <c r="A21" s="35" t="s">
        <v>39</v>
      </c>
      <c r="B21" s="1">
        <v>4</v>
      </c>
      <c r="C21" s="36">
        <v>0</v>
      </c>
      <c r="D21" s="36">
        <v>8</v>
      </c>
      <c r="E21" s="77"/>
      <c r="F21" s="77"/>
      <c r="G21" s="42">
        <f t="shared" si="0"/>
        <v>12</v>
      </c>
      <c r="H21" s="43">
        <v>833</v>
      </c>
      <c r="I21" s="37">
        <f t="shared" si="1"/>
        <v>1.4405762304921969E-2</v>
      </c>
      <c r="K21" s="6"/>
      <c r="L21" s="6" t="s">
        <v>40</v>
      </c>
    </row>
    <row r="22" spans="1:13">
      <c r="A22" s="35" t="s">
        <v>41</v>
      </c>
      <c r="B22" s="1">
        <v>3</v>
      </c>
      <c r="C22" s="36">
        <v>3</v>
      </c>
      <c r="D22" s="36">
        <v>4</v>
      </c>
      <c r="E22" s="77"/>
      <c r="F22" s="77"/>
      <c r="G22" s="42">
        <f t="shared" si="0"/>
        <v>10</v>
      </c>
      <c r="H22" s="43">
        <v>803</v>
      </c>
      <c r="I22" s="37">
        <f t="shared" si="1"/>
        <v>1.2453300124533001E-2</v>
      </c>
      <c r="K22" s="6" t="s">
        <v>42</v>
      </c>
    </row>
    <row r="23" spans="1:13">
      <c r="A23" s="35" t="s">
        <v>43</v>
      </c>
      <c r="B23" s="1">
        <v>1</v>
      </c>
      <c r="C23" s="36">
        <v>0</v>
      </c>
      <c r="D23" s="36">
        <v>7</v>
      </c>
      <c r="E23" s="77"/>
      <c r="F23" s="77"/>
      <c r="G23" s="42">
        <f t="shared" si="0"/>
        <v>8</v>
      </c>
      <c r="H23" s="43">
        <v>736</v>
      </c>
      <c r="I23" s="37">
        <f t="shared" si="1"/>
        <v>1.0869565217391304E-2</v>
      </c>
      <c r="K23" s="6"/>
      <c r="L23" s="6" t="s">
        <v>60</v>
      </c>
    </row>
    <row r="24" spans="1:13" ht="13.8" thickBot="1">
      <c r="A24" s="44" t="s">
        <v>44</v>
      </c>
      <c r="B24" s="45">
        <v>0</v>
      </c>
      <c r="C24" s="46">
        <v>3</v>
      </c>
      <c r="D24" s="46">
        <v>4</v>
      </c>
      <c r="E24" s="78"/>
      <c r="F24" s="78"/>
      <c r="G24" s="47">
        <f t="shared" si="0"/>
        <v>7</v>
      </c>
      <c r="H24" s="48">
        <v>737</v>
      </c>
      <c r="I24" s="49">
        <f t="shared" si="1"/>
        <v>9.497964721845319E-3</v>
      </c>
      <c r="K24" s="6" t="s">
        <v>45</v>
      </c>
    </row>
    <row r="25" spans="1:13" ht="14.4" thickTop="1" thickBot="1">
      <c r="A25" s="50" t="s">
        <v>5</v>
      </c>
      <c r="B25" s="79">
        <f>SUM(B7:B24)</f>
        <v>93</v>
      </c>
      <c r="C25" s="79">
        <f t="shared" ref="C25:H25" si="2">SUM(C7:C24)</f>
        <v>25</v>
      </c>
      <c r="D25" s="79">
        <f t="shared" si="2"/>
        <v>154</v>
      </c>
      <c r="E25" s="79">
        <f t="shared" si="2"/>
        <v>10</v>
      </c>
      <c r="F25" s="79">
        <f t="shared" si="2"/>
        <v>25</v>
      </c>
      <c r="G25" s="79">
        <f t="shared" si="2"/>
        <v>307</v>
      </c>
      <c r="H25" s="79">
        <f t="shared" si="2"/>
        <v>18029</v>
      </c>
      <c r="I25" s="52">
        <f t="shared" si="1"/>
        <v>1.7028121360031061E-2</v>
      </c>
      <c r="K25" s="6"/>
      <c r="L25" s="6" t="s">
        <v>85</v>
      </c>
    </row>
    <row r="26" spans="1:13" ht="13.8" thickTop="1">
      <c r="K26" s="6" t="s">
        <v>46</v>
      </c>
    </row>
    <row r="27" spans="1:13">
      <c r="L27" s="6" t="s">
        <v>47</v>
      </c>
    </row>
    <row r="28" spans="1:13">
      <c r="A28" t="s">
        <v>48</v>
      </c>
      <c r="K28" s="6" t="s">
        <v>86</v>
      </c>
    </row>
    <row r="29" spans="1:13">
      <c r="A29" s="6" t="s">
        <v>83</v>
      </c>
    </row>
    <row r="30" spans="1:13" ht="13.8" thickBot="1"/>
    <row r="31" spans="1:13" ht="14.4" thickTop="1" thickBot="1">
      <c r="A31" s="24"/>
      <c r="B31" s="25" t="s">
        <v>49</v>
      </c>
      <c r="C31" s="25" t="s">
        <v>50</v>
      </c>
      <c r="D31" s="25" t="s">
        <v>51</v>
      </c>
      <c r="E31" s="25" t="s">
        <v>52</v>
      </c>
      <c r="F31" s="25" t="s">
        <v>53</v>
      </c>
      <c r="G31" s="25" t="s">
        <v>4</v>
      </c>
      <c r="H31" s="53" t="s">
        <v>54</v>
      </c>
      <c r="I31" s="27" t="s">
        <v>5</v>
      </c>
      <c r="J31" s="151" t="s">
        <v>76</v>
      </c>
      <c r="K31" s="152" t="s">
        <v>77</v>
      </c>
      <c r="L31" s="25" t="s">
        <v>78</v>
      </c>
      <c r="M31" s="153" t="s">
        <v>79</v>
      </c>
    </row>
    <row r="32" spans="1:13" ht="13.8" thickTop="1">
      <c r="A32" s="154" t="s">
        <v>80</v>
      </c>
      <c r="B32" s="155">
        <v>15</v>
      </c>
      <c r="C32" s="58">
        <v>5</v>
      </c>
      <c r="D32" s="58">
        <v>4</v>
      </c>
      <c r="E32" s="58">
        <v>6</v>
      </c>
      <c r="F32" s="58">
        <v>0</v>
      </c>
      <c r="G32" s="58">
        <v>6</v>
      </c>
      <c r="H32" s="58">
        <v>2</v>
      </c>
      <c r="I32" s="59">
        <f>SUM(B32:H32)</f>
        <v>38</v>
      </c>
      <c r="J32" s="156">
        <v>204</v>
      </c>
      <c r="K32" s="60">
        <f>PRODUCT(I32*1/J32)</f>
        <v>0.18627450980392157</v>
      </c>
      <c r="L32" s="73">
        <v>179</v>
      </c>
      <c r="M32" s="157">
        <f>PRODUCT(I32*1/L32)</f>
        <v>0.21229050279329609</v>
      </c>
    </row>
    <row r="33" spans="1:13">
      <c r="A33" s="158" t="s">
        <v>67</v>
      </c>
      <c r="B33" s="80">
        <v>4</v>
      </c>
      <c r="C33" s="66">
        <v>4</v>
      </c>
      <c r="D33" s="66">
        <v>7</v>
      </c>
      <c r="E33" s="66">
        <v>5</v>
      </c>
      <c r="F33" s="66">
        <v>0</v>
      </c>
      <c r="G33" s="66">
        <v>5</v>
      </c>
      <c r="H33" s="69">
        <v>1</v>
      </c>
      <c r="I33" s="70">
        <f>SUM(B33:H33)</f>
        <v>26</v>
      </c>
      <c r="J33" s="159">
        <v>168</v>
      </c>
      <c r="K33" s="68">
        <f>PRODUCT(I33*1/J33)</f>
        <v>0.15476190476190477</v>
      </c>
      <c r="L33" s="160"/>
      <c r="M33" s="161"/>
    </row>
    <row r="34" spans="1:13">
      <c r="A34" s="71" t="s">
        <v>65</v>
      </c>
      <c r="B34" s="80">
        <v>4</v>
      </c>
      <c r="C34" s="66">
        <v>4</v>
      </c>
      <c r="D34" s="66">
        <v>3</v>
      </c>
      <c r="E34" s="66">
        <v>3</v>
      </c>
      <c r="F34" s="66">
        <v>6</v>
      </c>
      <c r="G34" s="66">
        <v>8</v>
      </c>
      <c r="H34" s="69">
        <v>3</v>
      </c>
      <c r="I34" s="70">
        <f>SUM(B34:H34)</f>
        <v>31</v>
      </c>
      <c r="J34" s="159">
        <v>178</v>
      </c>
      <c r="K34" s="68">
        <f>PRODUCT(I34*1/J34)</f>
        <v>0.17415730337078653</v>
      </c>
      <c r="L34" s="160"/>
      <c r="M34" s="161"/>
    </row>
    <row r="35" spans="1:13">
      <c r="A35" s="71" t="s">
        <v>64</v>
      </c>
      <c r="B35" s="65">
        <v>6</v>
      </c>
      <c r="C35" s="66">
        <v>3</v>
      </c>
      <c r="D35" s="66">
        <v>4</v>
      </c>
      <c r="E35" s="66">
        <v>7</v>
      </c>
      <c r="F35" s="66">
        <v>2</v>
      </c>
      <c r="G35" s="66">
        <v>13</v>
      </c>
      <c r="H35" s="69">
        <v>2</v>
      </c>
      <c r="I35" s="70">
        <f>SUM(B35:H35)</f>
        <v>37</v>
      </c>
      <c r="J35" s="159">
        <v>173</v>
      </c>
      <c r="K35" s="68">
        <f>PRODUCT(I35*1/J35)</f>
        <v>0.2138728323699422</v>
      </c>
      <c r="L35" s="160"/>
      <c r="M35" s="161"/>
    </row>
    <row r="36" spans="1:13">
      <c r="A36" s="71" t="s">
        <v>63</v>
      </c>
      <c r="B36" s="65">
        <v>7</v>
      </c>
      <c r="C36" s="66">
        <v>0</v>
      </c>
      <c r="D36" s="66">
        <v>2</v>
      </c>
      <c r="E36" s="66">
        <v>5</v>
      </c>
      <c r="F36" s="66">
        <v>1</v>
      </c>
      <c r="G36" s="66">
        <v>7</v>
      </c>
      <c r="H36" s="69">
        <v>4</v>
      </c>
      <c r="I36" s="70">
        <f>SUM(A36:H36)</f>
        <v>26</v>
      </c>
      <c r="J36" s="159">
        <v>150</v>
      </c>
      <c r="K36" s="162">
        <f t="shared" ref="K36:K50" si="3">PRODUCT(I36*1/J36)</f>
        <v>0.17333333333333334</v>
      </c>
      <c r="L36" s="163"/>
      <c r="M36" s="161"/>
    </row>
    <row r="37" spans="1:13">
      <c r="A37" s="71" t="s">
        <v>59</v>
      </c>
      <c r="B37" s="80">
        <v>6</v>
      </c>
      <c r="C37" s="66">
        <v>4</v>
      </c>
      <c r="D37" s="66">
        <v>2</v>
      </c>
      <c r="E37" s="66">
        <v>4</v>
      </c>
      <c r="F37" s="66">
        <v>4</v>
      </c>
      <c r="G37" s="66">
        <v>6</v>
      </c>
      <c r="H37" s="69">
        <v>7</v>
      </c>
      <c r="I37" s="70">
        <f>SUM(A37:H37)</f>
        <v>33</v>
      </c>
      <c r="J37" s="159">
        <v>200</v>
      </c>
      <c r="K37" s="162">
        <f t="shared" si="3"/>
        <v>0.16500000000000001</v>
      </c>
      <c r="L37" s="163"/>
      <c r="M37" s="161"/>
    </row>
    <row r="38" spans="1:13">
      <c r="A38" s="64" t="s">
        <v>56</v>
      </c>
      <c r="B38" s="65">
        <v>9</v>
      </c>
      <c r="C38" s="66">
        <v>2</v>
      </c>
      <c r="D38" s="66">
        <v>6</v>
      </c>
      <c r="E38" s="66">
        <v>3</v>
      </c>
      <c r="F38" s="66">
        <v>1</v>
      </c>
      <c r="G38" s="66">
        <v>5</v>
      </c>
      <c r="H38" s="69">
        <v>2</v>
      </c>
      <c r="I38" s="70">
        <f>SUM(B38:H38)</f>
        <v>28</v>
      </c>
      <c r="J38" s="159">
        <v>164</v>
      </c>
      <c r="K38" s="162">
        <f t="shared" si="3"/>
        <v>0.17073170731707318</v>
      </c>
      <c r="L38" s="163"/>
      <c r="M38" s="161"/>
    </row>
    <row r="39" spans="1:13">
      <c r="A39" s="30" t="s">
        <v>28</v>
      </c>
      <c r="B39" s="31">
        <v>14</v>
      </c>
      <c r="C39" s="32">
        <v>2</v>
      </c>
      <c r="D39" s="32">
        <v>5</v>
      </c>
      <c r="E39" s="32">
        <v>5</v>
      </c>
      <c r="F39" s="32">
        <v>1</v>
      </c>
      <c r="G39" s="32">
        <v>9</v>
      </c>
      <c r="H39" s="54">
        <v>2</v>
      </c>
      <c r="I39" s="38">
        <f t="shared" ref="I39:I49" si="4">SUM(A39:H39)</f>
        <v>38</v>
      </c>
      <c r="J39" s="164">
        <v>166</v>
      </c>
      <c r="K39" s="165">
        <f t="shared" si="3"/>
        <v>0.2289156626506024</v>
      </c>
      <c r="L39" s="166"/>
      <c r="M39" s="161"/>
    </row>
    <row r="40" spans="1:13">
      <c r="A40" s="30" t="s">
        <v>30</v>
      </c>
      <c r="B40" s="31">
        <v>6</v>
      </c>
      <c r="C40" s="32">
        <v>2</v>
      </c>
      <c r="D40" s="32">
        <v>5</v>
      </c>
      <c r="E40" s="32">
        <v>2</v>
      </c>
      <c r="F40" s="32">
        <v>3</v>
      </c>
      <c r="G40" s="32">
        <v>6</v>
      </c>
      <c r="H40" s="54">
        <v>5</v>
      </c>
      <c r="I40" s="38">
        <f t="shared" si="4"/>
        <v>29</v>
      </c>
      <c r="J40" s="164">
        <v>147</v>
      </c>
      <c r="K40" s="165">
        <f t="shared" si="3"/>
        <v>0.19727891156462585</v>
      </c>
      <c r="L40" s="166"/>
      <c r="M40" s="161"/>
    </row>
    <row r="41" spans="1:13">
      <c r="A41" s="35" t="s">
        <v>31</v>
      </c>
      <c r="B41" s="1">
        <v>5</v>
      </c>
      <c r="C41" s="36">
        <v>3</v>
      </c>
      <c r="D41" s="36">
        <v>3</v>
      </c>
      <c r="E41" s="36">
        <v>7</v>
      </c>
      <c r="F41" s="36">
        <v>4</v>
      </c>
      <c r="G41" s="36">
        <v>12</v>
      </c>
      <c r="H41" s="55">
        <v>1</v>
      </c>
      <c r="I41" s="56">
        <f t="shared" si="4"/>
        <v>35</v>
      </c>
      <c r="J41" s="167">
        <v>160</v>
      </c>
      <c r="K41" s="168">
        <f t="shared" si="3"/>
        <v>0.21875</v>
      </c>
      <c r="L41" s="166"/>
      <c r="M41" s="161"/>
    </row>
    <row r="42" spans="1:13">
      <c r="A42" s="30" t="s">
        <v>33</v>
      </c>
      <c r="B42" s="31">
        <v>8</v>
      </c>
      <c r="C42" s="32">
        <v>0</v>
      </c>
      <c r="D42" s="32">
        <v>6</v>
      </c>
      <c r="E42" s="32">
        <v>3</v>
      </c>
      <c r="F42" s="32">
        <v>2</v>
      </c>
      <c r="G42" s="32">
        <v>5</v>
      </c>
      <c r="H42" s="54">
        <v>0</v>
      </c>
      <c r="I42" s="38">
        <f t="shared" si="4"/>
        <v>24</v>
      </c>
      <c r="J42" s="164">
        <v>144</v>
      </c>
      <c r="K42" s="165">
        <f t="shared" si="3"/>
        <v>0.16666666666666666</v>
      </c>
      <c r="L42" s="166"/>
      <c r="M42" s="161"/>
    </row>
    <row r="43" spans="1:13">
      <c r="A43" s="30" t="s">
        <v>34</v>
      </c>
      <c r="B43" s="31">
        <v>3</v>
      </c>
      <c r="C43" s="32">
        <v>1</v>
      </c>
      <c r="D43" s="32">
        <v>4</v>
      </c>
      <c r="E43" s="32">
        <v>4</v>
      </c>
      <c r="F43" s="32">
        <v>5</v>
      </c>
      <c r="G43" s="32">
        <v>4</v>
      </c>
      <c r="H43" s="54">
        <v>0</v>
      </c>
      <c r="I43" s="41">
        <f t="shared" si="4"/>
        <v>21</v>
      </c>
      <c r="J43" s="169">
        <v>115</v>
      </c>
      <c r="K43" s="168">
        <f t="shared" si="3"/>
        <v>0.18260869565217391</v>
      </c>
      <c r="L43" s="166"/>
      <c r="M43" s="161"/>
    </row>
    <row r="44" spans="1:13">
      <c r="A44" s="35" t="s">
        <v>36</v>
      </c>
      <c r="B44" s="1">
        <v>6</v>
      </c>
      <c r="C44" s="36">
        <v>0</v>
      </c>
      <c r="D44" s="36">
        <v>4</v>
      </c>
      <c r="E44" s="36">
        <v>5</v>
      </c>
      <c r="F44" s="36">
        <v>3</v>
      </c>
      <c r="G44" s="36">
        <v>10</v>
      </c>
      <c r="H44" s="55">
        <v>1</v>
      </c>
      <c r="I44" s="43">
        <f t="shared" si="4"/>
        <v>29</v>
      </c>
      <c r="J44" s="170">
        <v>134</v>
      </c>
      <c r="K44" s="168">
        <f t="shared" si="3"/>
        <v>0.21641791044776118</v>
      </c>
      <c r="L44" s="166"/>
      <c r="M44" s="161"/>
    </row>
    <row r="45" spans="1:13">
      <c r="A45" s="35" t="s">
        <v>37</v>
      </c>
      <c r="B45" s="1">
        <v>3</v>
      </c>
      <c r="C45" s="36">
        <v>0</v>
      </c>
      <c r="D45" s="36">
        <v>3</v>
      </c>
      <c r="E45" s="36">
        <v>8</v>
      </c>
      <c r="F45" s="36">
        <v>4</v>
      </c>
      <c r="G45" s="36">
        <v>6</v>
      </c>
      <c r="H45" s="171" t="s">
        <v>81</v>
      </c>
      <c r="I45" s="43">
        <f t="shared" si="4"/>
        <v>24</v>
      </c>
      <c r="J45" s="170">
        <v>145</v>
      </c>
      <c r="K45" s="172">
        <f t="shared" si="3"/>
        <v>0.16551724137931034</v>
      </c>
      <c r="L45" s="163"/>
      <c r="M45" s="161"/>
    </row>
    <row r="46" spans="1:13">
      <c r="A46" s="35" t="s">
        <v>39</v>
      </c>
      <c r="B46" s="1">
        <v>2</v>
      </c>
      <c r="C46" s="36">
        <v>1</v>
      </c>
      <c r="D46" s="36">
        <v>4</v>
      </c>
      <c r="E46" s="36">
        <v>2</v>
      </c>
      <c r="F46" s="36">
        <v>1</v>
      </c>
      <c r="G46" s="36">
        <v>1</v>
      </c>
      <c r="H46" s="171" t="s">
        <v>81</v>
      </c>
      <c r="I46" s="43">
        <f t="shared" si="4"/>
        <v>11</v>
      </c>
      <c r="J46" s="170">
        <v>110</v>
      </c>
      <c r="K46" s="172">
        <f t="shared" si="3"/>
        <v>0.1</v>
      </c>
      <c r="L46" s="163"/>
      <c r="M46" s="161"/>
    </row>
    <row r="47" spans="1:13">
      <c r="A47" s="35" t="s">
        <v>41</v>
      </c>
      <c r="B47" s="1">
        <v>0</v>
      </c>
      <c r="C47" s="36">
        <v>2</v>
      </c>
      <c r="D47" s="36">
        <v>2</v>
      </c>
      <c r="E47" s="36">
        <v>2</v>
      </c>
      <c r="F47" s="36">
        <v>5</v>
      </c>
      <c r="G47" s="36">
        <v>1</v>
      </c>
      <c r="H47" s="171" t="s">
        <v>81</v>
      </c>
      <c r="I47" s="43">
        <f t="shared" si="4"/>
        <v>12</v>
      </c>
      <c r="J47" s="170">
        <v>120</v>
      </c>
      <c r="K47" s="172">
        <f t="shared" si="3"/>
        <v>0.1</v>
      </c>
      <c r="L47" s="163"/>
      <c r="M47" s="161"/>
    </row>
    <row r="48" spans="1:13">
      <c r="A48" s="35" t="s">
        <v>43</v>
      </c>
      <c r="B48" s="1">
        <v>0</v>
      </c>
      <c r="C48" s="36">
        <v>1</v>
      </c>
      <c r="D48" s="36">
        <v>7</v>
      </c>
      <c r="E48" s="36">
        <v>0</v>
      </c>
      <c r="F48" s="36">
        <v>2</v>
      </c>
      <c r="G48" s="36">
        <v>0</v>
      </c>
      <c r="H48" s="171" t="s">
        <v>81</v>
      </c>
      <c r="I48" s="43">
        <f t="shared" si="4"/>
        <v>10</v>
      </c>
      <c r="J48" s="170">
        <v>106</v>
      </c>
      <c r="K48" s="172">
        <f t="shared" si="3"/>
        <v>9.4339622641509441E-2</v>
      </c>
      <c r="L48" s="163"/>
      <c r="M48" s="161"/>
    </row>
    <row r="49" spans="1:13" ht="13.8" thickBot="1">
      <c r="A49" s="44" t="s">
        <v>44</v>
      </c>
      <c r="B49" s="45">
        <v>0</v>
      </c>
      <c r="C49" s="46">
        <v>3</v>
      </c>
      <c r="D49" s="46">
        <v>1</v>
      </c>
      <c r="E49" s="46">
        <v>0</v>
      </c>
      <c r="F49" s="46">
        <v>0</v>
      </c>
      <c r="G49" s="46">
        <v>0</v>
      </c>
      <c r="H49" s="173" t="s">
        <v>81</v>
      </c>
      <c r="I49" s="48">
        <f t="shared" si="4"/>
        <v>4</v>
      </c>
      <c r="J49" s="174">
        <v>89</v>
      </c>
      <c r="K49" s="175">
        <f t="shared" si="3"/>
        <v>4.49438202247191E-2</v>
      </c>
      <c r="L49" s="163"/>
      <c r="M49" s="161"/>
    </row>
    <row r="50" spans="1:13" ht="14.4" thickTop="1" thickBot="1">
      <c r="A50" s="50" t="s">
        <v>5</v>
      </c>
      <c r="B50" s="51">
        <f>SUM(B32:B49)</f>
        <v>98</v>
      </c>
      <c r="C50" s="51">
        <f t="shared" ref="C50:J50" si="5">SUM(C32:C49)</f>
        <v>37</v>
      </c>
      <c r="D50" s="51">
        <f t="shared" si="5"/>
        <v>72</v>
      </c>
      <c r="E50" s="51">
        <f t="shared" si="5"/>
        <v>71</v>
      </c>
      <c r="F50" s="51">
        <f t="shared" si="5"/>
        <v>44</v>
      </c>
      <c r="G50" s="51">
        <f t="shared" si="5"/>
        <v>104</v>
      </c>
      <c r="H50" s="51">
        <f t="shared" si="5"/>
        <v>30</v>
      </c>
      <c r="I50" s="51">
        <f t="shared" si="5"/>
        <v>456</v>
      </c>
      <c r="J50" s="79">
        <f t="shared" si="5"/>
        <v>2673</v>
      </c>
      <c r="K50" s="176">
        <f t="shared" si="3"/>
        <v>0.17059483726150393</v>
      </c>
      <c r="L50" s="177"/>
      <c r="M50" s="178"/>
    </row>
    <row r="51" spans="1:13" ht="13.8" thickTop="1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2012-04-26T20:26:33Z</cp:lastPrinted>
  <dcterms:created xsi:type="dcterms:W3CDTF">2005-09-08T15:27:25Z</dcterms:created>
  <dcterms:modified xsi:type="dcterms:W3CDTF">2019-06-07T19:27:36Z</dcterms:modified>
</cp:coreProperties>
</file>